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HD68" i="4" l="1"/>
  <c r="DQ56" i="4"/>
  <c r="FQ69" i="4"/>
  <c r="GQ39" i="4" l="1"/>
  <c r="EQ39" i="4"/>
  <c r="GD42" i="4"/>
  <c r="ED42" i="4"/>
  <c r="DM42" i="4"/>
  <c r="CZ42" i="4" s="1"/>
  <c r="HD44" i="4"/>
  <c r="GQ44" i="4"/>
  <c r="FD44" i="4"/>
  <c r="EQ44" i="4"/>
  <c r="DN44" i="4"/>
  <c r="CZ44" i="4" s="1"/>
  <c r="FQ44" i="4" l="1"/>
  <c r="DP86" i="4"/>
  <c r="DP91" i="4"/>
  <c r="DM91" i="4"/>
  <c r="FQ93" i="4"/>
  <c r="DQ93" i="4"/>
  <c r="CZ93" i="4"/>
  <c r="FQ92" i="4"/>
  <c r="DQ92" i="4"/>
  <c r="CZ92" i="4"/>
  <c r="CZ111" i="4"/>
  <c r="FQ54" i="4" l="1"/>
  <c r="GD86" i="4"/>
  <c r="DQ70" i="4"/>
  <c r="DP69" i="4"/>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69" i="4" l="1"/>
  <c r="HD69" i="4"/>
  <c r="FQ77" i="4"/>
  <c r="DQ77" i="4"/>
  <c r="FQ70" i="4"/>
  <c r="CZ39" i="4" l="1"/>
  <c r="CZ41" i="4"/>
  <c r="FQ41" i="4"/>
  <c r="DQ41" i="4"/>
  <c r="DQ39" i="4"/>
  <c r="FQ39" i="4"/>
  <c r="DQ54" i="4"/>
  <c r="CZ54" i="4"/>
  <c r="CZ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<sst xmlns="http://schemas.openxmlformats.org/spreadsheetml/2006/main" count="518" uniqueCount="322">
  <si>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</si>
  <si>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</si>
  <si>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</si>
  <si>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</si>
  <si>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</si>
  <si>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</si>
  <si>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</si>
  <si>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</si>
  <si>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</si>
  <si>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</si>
  <si>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</si>
  <si>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</si>
  <si>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</si>
  <si>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</si>
  <si>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</si>
  <si>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</si>
  <si>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</si>
  <si>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</si>
  <si>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</si>
  <si>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</si>
  <si>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</si>
  <si>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</si>
  <si>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</si>
  <si>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</si>
  <si>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</si>
  <si>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</si>
  <si>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</si>
  <si>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</si>
  <si>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</si>
  <si>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</si>
  <si>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</si>
  <si>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</si>
  <si>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</si>
  <si>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</si>
  <si>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</si>
  <si>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</si>
  <si>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</si>
  <si>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</si>
  <si>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</si>
  <si>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</si>
  <si>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</si>
  <si>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</si>
  <si>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</si>
  <si>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</si>
  <si>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</si>
  <si>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</si>
  <si>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</si>
  <si>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</si>
  <si>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</si>
  <si>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</si>
  <si>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</si>
  <si>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</si>
  <si>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</si>
  <si>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</si>
  <si>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</si>
  <si>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</si>
  <si>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</si>
  <si>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</si>
  <si>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</si>
  <si>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</si>
  <si>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</si>
  <si>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</si>
  <si>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</si>
  <si>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</si>
  <si>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</si>
  <si>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</si>
  <si>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</si>
  <si>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</si>
  <si>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</si>
  <si>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</si>
  <si>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</si>
  <si>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</si>
  <si>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</si>
  <si>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</si>
  <si>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</si>
  <si>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</si>
  <si>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</si>
  <si>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</si>
  <si>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</si>
  <si>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</si>
  <si>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</si>
  <si>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</si>
  <si>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</si>
  <si>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</si>
  <si>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</si>
  <si>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</si>
  <si>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</si>
  <si>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</si>
  <si>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</si>
  <si>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</si>
  <si>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</si>
  <si>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</si>
  <si>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</si>
  <si>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</si>
  <si>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</si>
  <si>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</si>
  <si>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</si>
  <si>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</si>
  <si>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</si>
  <si>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</si>
  <si>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</si>
  <si>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</si>
  <si>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</si>
  <si>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</si>
  <si>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</si>
  <si>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</si>
  <si>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</si>
  <si>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</si>
  <si>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</si>
  <si>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</si>
  <si>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</si>
  <si>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</si>
  <si>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</si>
  <si>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</si>
  <si>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</si>
  <si>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</si>
  <si>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</si>
  <si>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</si>
  <si>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</si>
  <si>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</si>
  <si>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</si>
  <si>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</si>
  <si>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</si>
  <si>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</si>
  <si>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</si>
  <si>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</si>
  <si>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</si>
  <si>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</si>
  <si>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</si>
  <si>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</si>
  <si>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</si>
  <si>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</si>
  <si>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</si>
  <si>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</si>
  <si>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</si>
  <si>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</si>
  <si>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</si>
  <si>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</si>
  <si>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</si>
  <si>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</si>
  <si>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</si>
  <si>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</si>
  <si>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</si>
  <si>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</si>
  <si>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</si>
  <si>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</si>
  <si>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</si>
  <si>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</si>
  <si>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</si>
  <si>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</si>
  <si>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</si>
  <si>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</si>
  <si>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</si>
  <si>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</si>
  <si>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</si>
  <si>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</si>
  <si>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</si>
  <si>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</si>
  <si>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</si>
  <si>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</si>
  <si>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</si>
  <si>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</si>
  <si>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</si>
  <si>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</si>
  <si>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</si>
  <si>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</si>
  <si>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</si>
  <si>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</si>
  <si>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</si>
  <si>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</si>
  <si>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</si>
  <si>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</si>
  <si>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</si>
  <si>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</si>
  <si>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</si>
  <si>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</si>
  <si>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</si>
  <si>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</si>
  <si>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</si>
  <si>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</si>
  <si>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</si>
  <si>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</si>
  <si>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</si>
  <si>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</si>
  <si>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</si>
  <si>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</si>
  <si>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</si>
  <si>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</si>
  <si>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</si>
  <si>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</si>
  <si>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</si>
  <si>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</si>
  <si>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</si>
  <si>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</si>
  <si>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</si>
  <si>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</si>
  <si>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</si>
  <si>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</si>
  <si>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</si>
  <si>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</si>
  <si>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</si>
  <si>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</si>
  <si>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</si>
  <si>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</si>
  <si>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</si>
  <si>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</si>
  <si>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</si>
  <si>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</si>
  <si>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</si>
  <si>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</si>
  <si>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</si>
  <si>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</si>
  <si>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</si>
  <si>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</si>
  <si>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</si>
  <si>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</si>
  <si>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</si>
  <si>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</si>
  <si>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</si>
  <si>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</si>
  <si>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</si>
  <si>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</si>
  <si>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</si>
  <si>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</si>
  <si>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</si>
  <si>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</si>
  <si>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</si>
  <si>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</si>
  <si>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</si>
  <si>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</si>
  <si>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</si>
  <si>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</si>
  <si>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</si>
  <si>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</si>
  <si>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</si>
  <si>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</si>
  <si>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</si>
  <si>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</si>
  <si>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</si>
  <si>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</si>
  <si>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</si>
  <si>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</si>
  <si>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</si>
  <si>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</si>
  <si>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</si>
  <si>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</si>
  <si>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</si>
  <si>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</si>
  <si>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</si>
  <si>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</si>
  <si>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</si>
  <si>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</si>
  <si>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</si>
  <si>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</si>
  <si>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</si>
  <si>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</si>
  <si>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</si>
  <si>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</si>
  <si>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</si>
  <si>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</si>
  <si>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</si>
  <si>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</si>
  <si>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</si>
  <si>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</si>
  <si>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</si>
  <si>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</si>
  <si>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</si>
  <si>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</si>
  <si>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</si>
  <si>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</si>
  <si>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</si>
  <si>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</si>
  <si>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</si>
  <si>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</si>
  <si>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</si>
  <si>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</si>
  <si>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</si>
  <si>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</si>
  <si>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</si>
  <si>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</si>
  <si>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</si>
  <si>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</si>
  <si>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</si>
  <si>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</si>
  <si>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</si>
  <si>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</si>
  <si>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</si>
  <si>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</si>
  <si>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</si>
  <si>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</si>
  <si>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</si>
  <si>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</si>
  <si>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</si>
  <si>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</si>
  <si>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</si>
  <si>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</si>
  <si>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</si>
  <si>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</si>
  <si>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</si>
  <si>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</si>
  <si>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</si>
  <si>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</si>
  <si>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</si>
  <si>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</si>
  <si>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</si>
  <si>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</si>
  <si>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</si>
  <si>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</si>
  <si>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</si>
  <si>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</si>
  <si>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</si>
  <si>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</si>
  <si>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</si>
  <si>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</si>
  <si>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</si>
  <si>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</si>
  <si>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</si>
  <si>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</si>
  <si>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</si>
  <si>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r>
      <t>от "</t>
    </r>
    <r>
      <rPr>
        <u/>
        <sz val="10"/>
        <rFont val="Times New Roman"/>
        <family val="1"/>
        <charset val="204"/>
      </rPr>
      <t xml:space="preserve"> 09 </t>
    </r>
    <r>
      <rPr>
        <sz val="10"/>
        <rFont val="Times New Roman"/>
        <family val="1"/>
        <charset val="204"/>
      </rPr>
      <t xml:space="preserve"> " августа</t>
    </r>
    <r>
      <rPr>
        <u/>
        <sz val="10"/>
        <rFont val="Times New Roman"/>
        <family val="1"/>
        <charset val="204"/>
      </rPr>
      <t xml:space="preserve"> </t>
    </r>
    <r>
      <rPr>
        <sz val="10"/>
        <rFont val="Times New Roman"/>
        <family val="1"/>
        <charset val="204"/>
      </rPr>
      <t xml:space="preserve">    </t>
    </r>
    <r>
      <rPr>
        <u/>
        <sz val="10"/>
        <rFont val="Times New Roman"/>
        <family val="1"/>
        <charset val="204"/>
      </rPr>
      <t>2023г.</t>
    </r>
  </si>
  <si>
    <t>августа</t>
  </si>
  <si>
    <t>09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</si>
</sst>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A93" zoomScale="110" zoomScaleNormal="110" zoomScaleSheetLayoutView="110" workbookViewId="0">
      <selection activeCell="DM108" sqref="DM108"/>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304</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305</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9</v>
      </c>
      <c r="EI14" s="115"/>
      <c r="EJ14" s="115"/>
      <c r="EK14" s="115"/>
      <c r="EL14" s="115"/>
      <c r="EM14" s="115"/>
      <c r="EN14" s="115"/>
      <c r="EO14" s="64"/>
      <c r="EP14" s="117" t="s">
        <v>320</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314</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306</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307</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319</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260</v>
      </c>
      <c r="HT19" s="121"/>
      <c r="HU19" s="121"/>
      <c r="HV19" s="121"/>
      <c r="HW19" s="121"/>
      <c r="HX19" s="121"/>
      <c r="HY19" s="121"/>
      <c r="HZ19" s="9" t="s">
        <v>23</v>
      </c>
      <c r="IB19" s="9"/>
      <c r="ID19" s="99">
        <v>45147</v>
      </c>
      <c r="IE19" s="100"/>
      <c r="IF19" s="100"/>
      <c r="IG19" s="100"/>
      <c r="IH19" s="100"/>
      <c r="II19" s="100"/>
      <c r="IJ19" s="100"/>
      <c r="IK19" s="100"/>
      <c r="IL19" s="100"/>
      <c r="IM19" s="101"/>
    </row>
    <row r="20" spans="1:247" ht="16.5" customHeight="1" x14ac:dyDescent="0.2">
      <c r="A20" s="103" t="s">
        <v>302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261</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294</v>
      </c>
      <c r="IE20" s="95"/>
      <c r="IF20" s="95"/>
      <c r="IG20" s="95"/>
      <c r="IH20" s="95"/>
      <c r="II20" s="95"/>
      <c r="IJ20" s="95"/>
      <c r="IK20" s="95"/>
      <c r="IL20" s="95"/>
      <c r="IM20" s="124"/>
    </row>
    <row r="21" spans="1:247" ht="24" customHeight="1" x14ac:dyDescent="0.2">
      <c r="A21" s="176" t="s">
        <v>301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242</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262</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261</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5753022210</v>
      </c>
      <c r="IE23" s="179"/>
      <c r="IF23" s="179"/>
      <c r="IG23" s="179"/>
      <c r="IH23" s="179"/>
      <c r="II23" s="179"/>
      <c r="IJ23" s="179"/>
      <c r="IK23" s="179"/>
      <c r="IL23" s="179"/>
      <c r="IM23" s="180"/>
    </row>
    <row r="24" spans="1:247" ht="12.75" x14ac:dyDescent="0.2">
      <c r="A24" s="168" t="s">
        <v>300</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308</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252</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309</v>
      </c>
      <c r="DA31" s="114"/>
      <c r="DB31" s="114"/>
      <c r="DC31" s="114"/>
      <c r="DD31" s="114"/>
      <c r="DE31" s="114"/>
      <c r="DF31" s="114"/>
      <c r="DG31" s="114"/>
      <c r="DH31" s="114"/>
      <c r="DI31" s="114"/>
      <c r="DJ31" s="114"/>
      <c r="DK31" s="114"/>
      <c r="DL31" s="114"/>
      <c r="DM31" s="114" t="s">
        <v>185</v>
      </c>
      <c r="DN31" s="114"/>
      <c r="DO31" s="114"/>
      <c r="DP31" s="114"/>
      <c r="DQ31" s="114" t="s">
        <v>310</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312</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311</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313</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253</v>
      </c>
      <c r="GE35" s="105"/>
      <c r="GF35" s="105"/>
      <c r="GG35" s="105"/>
      <c r="GH35" s="105"/>
      <c r="GI35" s="105"/>
      <c r="GJ35" s="105"/>
      <c r="GK35" s="105"/>
      <c r="GL35" s="105"/>
      <c r="GM35" s="105"/>
      <c r="GN35" s="105"/>
      <c r="GO35" s="105"/>
      <c r="GP35" s="105"/>
      <c r="GQ35" s="105" t="s">
        <v>254</v>
      </c>
      <c r="GR35" s="105"/>
      <c r="GS35" s="105"/>
      <c r="GT35" s="105"/>
      <c r="GU35" s="105"/>
      <c r="GV35" s="105"/>
      <c r="GW35" s="105"/>
      <c r="GX35" s="105"/>
      <c r="GY35" s="105"/>
      <c r="GZ35" s="105"/>
      <c r="HA35" s="105"/>
      <c r="HB35" s="105"/>
      <c r="HC35" s="105"/>
      <c r="HD35" s="105" t="s">
        <v>255</v>
      </c>
      <c r="HE35" s="105"/>
      <c r="HF35" s="105"/>
      <c r="HG35" s="105"/>
      <c r="HH35" s="105"/>
      <c r="HI35" s="105"/>
      <c r="HJ35" s="105"/>
      <c r="HK35" s="105"/>
      <c r="HL35" s="105"/>
      <c r="HM35" s="105"/>
      <c r="HN35" s="105"/>
      <c r="HO35" s="105"/>
      <c r="HP35" s="105"/>
      <c r="HQ35" s="105" t="s">
        <v>256</v>
      </c>
      <c r="HR35" s="105"/>
      <c r="HS35" s="105"/>
      <c r="HT35" s="105"/>
      <c r="HU35" s="105"/>
      <c r="HV35" s="105"/>
      <c r="HW35" s="105"/>
      <c r="HX35" s="105"/>
      <c r="HY35" s="105"/>
      <c r="HZ35" s="105"/>
      <c r="IA35" s="105"/>
      <c r="IB35" s="105"/>
      <c r="IC35" s="105"/>
      <c r="ID35" s="105" t="s">
        <v>257</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83785475.550000012</v>
      </c>
      <c r="DA38" s="111"/>
      <c r="DB38" s="111"/>
      <c r="DC38" s="111"/>
      <c r="DD38" s="111"/>
      <c r="DE38" s="111"/>
      <c r="DF38" s="111"/>
      <c r="DG38" s="111"/>
      <c r="DH38" s="111"/>
      <c r="DI38" s="111"/>
      <c r="DJ38" s="111"/>
      <c r="DK38" s="111"/>
      <c r="DL38" s="111"/>
      <c r="DM38" s="75">
        <f>DM42</f>
        <v>64466683.380000003</v>
      </c>
      <c r="DN38" s="75">
        <f>DN42+DN39+DN54</f>
        <v>1150000</v>
      </c>
      <c r="DO38" s="75">
        <f>DO42+DO56</f>
        <v>0</v>
      </c>
      <c r="DP38" s="75">
        <f>DP42+DP56</f>
        <v>18168792.170000002</v>
      </c>
      <c r="DQ38" s="111">
        <f>ED38+EQ38+FD38</f>
        <v>44329731</v>
      </c>
      <c r="DR38" s="111"/>
      <c r="DS38" s="111"/>
      <c r="DT38" s="111"/>
      <c r="DU38" s="111"/>
      <c r="DV38" s="111"/>
      <c r="DW38" s="111"/>
      <c r="DX38" s="111"/>
      <c r="DY38" s="111"/>
      <c r="DZ38" s="111"/>
      <c r="EA38" s="111"/>
      <c r="EB38" s="111"/>
      <c r="EC38" s="111"/>
      <c r="ED38" s="111">
        <f>ED42</f>
        <v>40543400</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3786331</v>
      </c>
      <c r="FE38" s="111"/>
      <c r="FF38" s="111"/>
      <c r="FG38" s="111"/>
      <c r="FH38" s="111"/>
      <c r="FI38" s="111"/>
      <c r="FJ38" s="111"/>
      <c r="FK38" s="111"/>
      <c r="FL38" s="111"/>
      <c r="FM38" s="111"/>
      <c r="FN38" s="111"/>
      <c r="FO38" s="111"/>
      <c r="FP38" s="111"/>
      <c r="FQ38" s="111">
        <f>GD38+GQ38+HD38</f>
        <v>46985871</v>
      </c>
      <c r="FR38" s="111"/>
      <c r="FS38" s="111"/>
      <c r="FT38" s="111"/>
      <c r="FU38" s="111"/>
      <c r="FV38" s="111"/>
      <c r="FW38" s="111"/>
      <c r="FX38" s="111"/>
      <c r="FY38" s="111"/>
      <c r="FZ38" s="111"/>
      <c r="GA38" s="111"/>
      <c r="GB38" s="111"/>
      <c r="GC38" s="111"/>
      <c r="GD38" s="111">
        <f>GD42</f>
        <v>43186400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3799471</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263</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297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266</v>
      </c>
      <c r="CS42" s="92"/>
      <c r="CT42" s="92"/>
      <c r="CU42" s="92"/>
      <c r="CV42" s="92"/>
      <c r="CW42" s="92"/>
      <c r="CX42" s="92"/>
      <c r="CY42" s="92"/>
      <c r="CZ42" s="93">
        <f>DM42+DN42+DP42</f>
        <v>65470683.380000003</v>
      </c>
      <c r="DA42" s="93"/>
      <c r="DB42" s="93"/>
      <c r="DC42" s="93"/>
      <c r="DD42" s="93"/>
      <c r="DE42" s="93"/>
      <c r="DF42" s="93"/>
      <c r="DG42" s="93"/>
      <c r="DH42" s="93"/>
      <c r="DI42" s="93"/>
      <c r="DJ42" s="93"/>
      <c r="DK42" s="93"/>
      <c r="DL42" s="93"/>
      <c r="DM42" s="61">
        <f>DM44</f>
        <v>64466683.380000003</v>
      </c>
      <c r="DN42" s="61">
        <f>DN45</f>
        <v>950000</v>
      </c>
      <c r="DO42" s="61"/>
      <c r="DP42" s="61">
        <v>54000</v>
      </c>
      <c r="DQ42" s="93">
        <v>40543400</v>
      </c>
      <c r="DR42" s="93"/>
      <c r="DS42" s="93"/>
      <c r="DT42" s="93"/>
      <c r="DU42" s="93"/>
      <c r="DV42" s="93"/>
      <c r="DW42" s="93"/>
      <c r="DX42" s="93"/>
      <c r="DY42" s="93"/>
      <c r="DZ42" s="93"/>
      <c r="EA42" s="93"/>
      <c r="EB42" s="93"/>
      <c r="EC42" s="93"/>
      <c r="ED42" s="93">
        <f>ED44</f>
        <v>40543400</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43186400</v>
      </c>
      <c r="FR42" s="93"/>
      <c r="FS42" s="93"/>
      <c r="FT42" s="93"/>
      <c r="FU42" s="93"/>
      <c r="FV42" s="93"/>
      <c r="FW42" s="93"/>
      <c r="FX42" s="93"/>
      <c r="FY42" s="93"/>
      <c r="FZ42" s="93"/>
      <c r="GA42" s="93"/>
      <c r="GB42" s="93"/>
      <c r="GC42" s="93"/>
      <c r="GD42" s="93">
        <f>GD44</f>
        <v>43186400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266</v>
      </c>
      <c r="CS44" s="92"/>
      <c r="CT44" s="92"/>
      <c r="CU44" s="92"/>
      <c r="CV44" s="92"/>
      <c r="CW44" s="92"/>
      <c r="CX44" s="92"/>
      <c r="CY44" s="92"/>
      <c r="CZ44" s="93">
        <f>DM44+DN44</f>
        <v>64466683.380000003</v>
      </c>
      <c r="DA44" s="93"/>
      <c r="DB44" s="93"/>
      <c r="DC44" s="93"/>
      <c r="DD44" s="93"/>
      <c r="DE44" s="93"/>
      <c r="DF44" s="93"/>
      <c r="DG44" s="93"/>
      <c r="DH44" s="93"/>
      <c r="DI44" s="93"/>
      <c r="DJ44" s="93"/>
      <c r="DK44" s="93"/>
      <c r="DL44" s="93"/>
      <c r="DM44" s="86">
        <v>64466683.380000003</v>
      </c>
      <c r="DN44" s="86">
        <f>DN47</f>
        <v>0</v>
      </c>
      <c r="DO44" s="86"/>
      <c r="DP44" s="86"/>
      <c r="DQ44" s="93">
        <v>40543400</v>
      </c>
      <c r="DR44" s="93"/>
      <c r="DS44" s="93"/>
      <c r="DT44" s="93"/>
      <c r="DU44" s="93"/>
      <c r="DV44" s="93"/>
      <c r="DW44" s="93"/>
      <c r="DX44" s="93"/>
      <c r="DY44" s="93"/>
      <c r="DZ44" s="93"/>
      <c r="EA44" s="93"/>
      <c r="EB44" s="93"/>
      <c r="EC44" s="93"/>
      <c r="ED44" s="93">
        <v>40543400</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43186400</v>
      </c>
      <c r="FR44" s="93"/>
      <c r="FS44" s="93"/>
      <c r="FT44" s="93"/>
      <c r="FU44" s="93"/>
      <c r="FV44" s="93"/>
      <c r="FW44" s="93"/>
      <c r="FX44" s="93"/>
      <c r="FY44" s="93"/>
      <c r="FZ44" s="93"/>
      <c r="GA44" s="93"/>
      <c r="GB44" s="93"/>
      <c r="GC44" s="93"/>
      <c r="GD44" s="93">
        <v>43186400</v>
      </c>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298</v>
      </c>
      <c r="BX45" s="92"/>
      <c r="BY45" s="92"/>
      <c r="BZ45" s="92"/>
      <c r="CA45" s="92"/>
      <c r="CB45" s="92"/>
      <c r="CC45" s="92"/>
      <c r="CD45" s="92"/>
      <c r="CE45" s="92" t="s">
        <v>39</v>
      </c>
      <c r="CF45" s="92"/>
      <c r="CG45" s="92"/>
      <c r="CH45" s="92"/>
      <c r="CI45" s="92"/>
      <c r="CJ45" s="92"/>
      <c r="CK45" s="92"/>
      <c r="CL45" s="92"/>
      <c r="CM45" s="92"/>
      <c r="CN45" s="92"/>
      <c r="CO45" s="92"/>
      <c r="CP45" s="92"/>
      <c r="CQ45" s="92"/>
      <c r="CR45" s="92" t="s">
        <v>266</v>
      </c>
      <c r="CS45" s="92"/>
      <c r="CT45" s="92"/>
      <c r="CU45" s="92"/>
      <c r="CV45" s="92"/>
      <c r="CW45" s="92"/>
      <c r="CX45" s="92"/>
      <c r="CY45" s="92"/>
      <c r="CZ45" s="93">
        <f>DN45+DM45</f>
        <v>950000</v>
      </c>
      <c r="DA45" s="93"/>
      <c r="DB45" s="93"/>
      <c r="DC45" s="93"/>
      <c r="DD45" s="93"/>
      <c r="DE45" s="93"/>
      <c r="DF45" s="93"/>
      <c r="DG45" s="93"/>
      <c r="DH45" s="93"/>
      <c r="DI45" s="93"/>
      <c r="DJ45" s="93"/>
      <c r="DK45" s="93"/>
      <c r="DL45" s="93"/>
      <c r="DM45" s="61"/>
      <c r="DN45" s="61">
        <v>950000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265</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v>0</v>
      </c>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264</v>
      </c>
      <c r="CS56" s="92"/>
      <c r="CT56" s="92"/>
      <c r="CU56" s="92"/>
      <c r="CV56" s="92"/>
      <c r="CW56" s="92"/>
      <c r="CX56" s="92"/>
      <c r="CY56" s="92"/>
      <c r="CZ56" s="93">
        <f>DM56+DN56+DP56</f>
        <v>18114792.170000002</v>
      </c>
      <c r="DA56" s="93"/>
      <c r="DB56" s="93"/>
      <c r="DC56" s="93"/>
      <c r="DD56" s="93"/>
      <c r="DE56" s="93"/>
      <c r="DF56" s="93"/>
      <c r="DG56" s="93"/>
      <c r="DH56" s="93"/>
      <c r="DI56" s="93"/>
      <c r="DJ56" s="93"/>
      <c r="DK56" s="93"/>
      <c r="DL56" s="93"/>
      <c r="DM56" s="61"/>
      <c r="DN56" s="61"/>
      <c r="DO56" s="61"/>
      <c r="DP56" s="61">
        <v>18114792.170000002</v>
      </c>
      <c r="DQ56" s="93">
        <f>FD56</f>
        <v>3786331</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3786331</v>
      </c>
      <c r="FE56" s="93"/>
      <c r="FF56" s="93"/>
      <c r="FG56" s="93"/>
      <c r="FH56" s="93"/>
      <c r="FI56" s="93"/>
      <c r="FJ56" s="93"/>
      <c r="FK56" s="93"/>
      <c r="FL56" s="93"/>
      <c r="FM56" s="93"/>
      <c r="FN56" s="93"/>
      <c r="FO56" s="93"/>
      <c r="FP56" s="93"/>
      <c r="FQ56" s="93">
        <f>GD56+GQ56+HD56</f>
        <v>3799471</v>
      </c>
      <c r="FR56" s="93"/>
      <c r="FS56" s="93"/>
      <c r="FT56" s="93"/>
      <c r="FU56" s="93"/>
      <c r="FV56" s="93"/>
      <c r="FW56" s="93"/>
      <c r="FX56" s="93"/>
      <c r="FY56" s="93"/>
      <c r="FZ56" s="93"/>
      <c r="GA56" s="93"/>
      <c r="GB56" s="93"/>
      <c r="GC56" s="93"/>
      <c r="GD56" s="93">
        <v>0</v>
      </c>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3799471</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293</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267</v>
      </c>
      <c r="CS68" s="149"/>
      <c r="CT68" s="149"/>
      <c r="CU68" s="149"/>
      <c r="CV68" s="149"/>
      <c r="CW68" s="149"/>
      <c r="CX68" s="149"/>
      <c r="CY68" s="149"/>
      <c r="CZ68" s="98">
        <f>DM68+DN68+DP68</f>
        <v>83785475.550000012</v>
      </c>
      <c r="DA68" s="98"/>
      <c r="DB68" s="98"/>
      <c r="DC68" s="98"/>
      <c r="DD68" s="98"/>
      <c r="DE68" s="98"/>
      <c r="DF68" s="98"/>
      <c r="DG68" s="98"/>
      <c r="DH68" s="98"/>
      <c r="DI68" s="98"/>
      <c r="DJ68" s="98"/>
      <c r="DK68" s="98"/>
      <c r="DL68" s="98"/>
      <c r="DM68" s="62">
        <f>DM69+DM86+DM94+DM91</f>
        <v>64466683.380000003</v>
      </c>
      <c r="DN68" s="76">
        <f t="shared" ref="DN68:DO68" si="0">DN69+DN86+DN94+DN91</f>
        <v>1150000</v>
      </c>
      <c r="DO68" s="76">
        <f t="shared" si="0"/>
        <v>0</v>
      </c>
      <c r="DP68" s="76">
        <f>DP69+DP86+DP94+DP91+DP79</f>
        <v>18168792.170000002</v>
      </c>
      <c r="DQ68" s="98">
        <f>ED68+EQ68+FD68</f>
        <v>44329731</v>
      </c>
      <c r="DR68" s="98"/>
      <c r="DS68" s="98"/>
      <c r="DT68" s="98"/>
      <c r="DU68" s="98"/>
      <c r="DV68" s="98"/>
      <c r="DW68" s="98"/>
      <c r="DX68" s="98"/>
      <c r="DY68" s="98"/>
      <c r="DZ68" s="98"/>
      <c r="EA68" s="98"/>
      <c r="EB68" s="98"/>
      <c r="EC68" s="98"/>
      <c r="ED68" s="137">
        <f>ED69+ED86+ED94</f>
        <v>40543400</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3786331</v>
      </c>
      <c r="FE68" s="98"/>
      <c r="FF68" s="98"/>
      <c r="FG68" s="98"/>
      <c r="FH68" s="98"/>
      <c r="FI68" s="98"/>
      <c r="FJ68" s="98"/>
      <c r="FK68" s="98"/>
      <c r="FL68" s="98"/>
      <c r="FM68" s="98"/>
      <c r="FN68" s="98"/>
      <c r="FO68" s="98"/>
      <c r="FP68" s="98"/>
      <c r="FQ68" s="98">
        <f>GD68+HD68+GQ68</f>
        <v>46985871</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HD69+HD86+HD94</f>
        <v>3799471</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268</v>
      </c>
      <c r="CS69" s="149"/>
      <c r="CT69" s="149"/>
      <c r="CU69" s="149"/>
      <c r="CV69" s="149"/>
      <c r="CW69" s="149"/>
      <c r="CX69" s="149"/>
      <c r="CY69" s="149"/>
      <c r="CZ69" s="98">
        <f>DM69+DN69+DP69</f>
        <v>53504783.420000002</v>
      </c>
      <c r="DA69" s="98"/>
      <c r="DB69" s="98"/>
      <c r="DC69" s="98"/>
      <c r="DD69" s="98"/>
      <c r="DE69" s="98"/>
      <c r="DF69" s="98"/>
      <c r="DG69" s="98"/>
      <c r="DH69" s="98"/>
      <c r="DI69" s="98"/>
      <c r="DJ69" s="98"/>
      <c r="DK69" s="98"/>
      <c r="DL69" s="98"/>
      <c r="DM69" s="62">
        <f>DM70+DM75+DM79+DM73</f>
        <v>49861217.5</v>
      </c>
      <c r="DN69" s="76"/>
      <c r="DO69" s="76"/>
      <c r="DP69" s="76">
        <f>DP70+DP75+DP73</f>
        <v>3643565.92</v>
      </c>
      <c r="DQ69" s="98">
        <f t="shared" ref="DQ69:DQ70" si="1">ED69+EQ69+FD69</f>
        <v>37559731</v>
      </c>
      <c r="DR69" s="98"/>
      <c r="DS69" s="98"/>
      <c r="DT69" s="98"/>
      <c r="DU69" s="98"/>
      <c r="DV69" s="98"/>
      <c r="DW69" s="98"/>
      <c r="DX69" s="98"/>
      <c r="DY69" s="98"/>
      <c r="DZ69" s="98"/>
      <c r="EA69" s="98"/>
      <c r="EB69" s="98"/>
      <c r="EC69" s="98"/>
      <c r="ED69" s="98">
        <f>ED70+ED75+ED79+ED73</f>
        <v>34134000</v>
      </c>
      <c r="EE69" s="98"/>
      <c r="EF69" s="98"/>
      <c r="EG69" s="98"/>
      <c r="EH69" s="98"/>
      <c r="EI69" s="98"/>
      <c r="EJ69" s="98"/>
      <c r="EK69" s="98"/>
      <c r="EL69" s="98"/>
      <c r="EM69" s="98"/>
      <c r="EN69" s="98"/>
      <c r="EO69" s="98"/>
      <c r="EP69" s="98"/>
      <c r="EQ69" s="98">
        <f t="shared" ref="EQ69" si="2">EQ70+EQ75+EQ79</f>
        <v>0</v>
      </c>
      <c r="ER69" s="98"/>
      <c r="ES69" s="98"/>
      <c r="ET69" s="98"/>
      <c r="EU69" s="98"/>
      <c r="EV69" s="98"/>
      <c r="EW69" s="98"/>
      <c r="EX69" s="98"/>
      <c r="EY69" s="98"/>
      <c r="EZ69" s="98"/>
      <c r="FA69" s="98"/>
      <c r="FB69" s="98"/>
      <c r="FC69" s="98"/>
      <c r="FD69" s="98">
        <f>FD70+FD75+FD79</f>
        <v>3425731</v>
      </c>
      <c r="FE69" s="98"/>
      <c r="FF69" s="98"/>
      <c r="FG69" s="98"/>
      <c r="FH69" s="98"/>
      <c r="FI69" s="98"/>
      <c r="FJ69" s="98"/>
      <c r="FK69" s="98"/>
      <c r="FL69" s="98"/>
      <c r="FM69" s="98"/>
      <c r="FN69" s="98"/>
      <c r="FO69" s="98"/>
      <c r="FP69" s="98"/>
      <c r="FQ69" s="98">
        <f>GD69+HD69</f>
        <v>39935731</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3">HD70+HD75+HD79</f>
        <v>3425731</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269</v>
      </c>
      <c r="CS70" s="92"/>
      <c r="CT70" s="92"/>
      <c r="CU70" s="92"/>
      <c r="CV70" s="92"/>
      <c r="CW70" s="92"/>
      <c r="CX70" s="92"/>
      <c r="CY70" s="92"/>
      <c r="CZ70" s="98">
        <f t="shared" ref="CZ70:CZ91" si="4">DM70+DN70+DP70</f>
        <v>39563750.259999998</v>
      </c>
      <c r="DA70" s="98"/>
      <c r="DB70" s="98"/>
      <c r="DC70" s="98"/>
      <c r="DD70" s="98"/>
      <c r="DE70" s="98"/>
      <c r="DF70" s="98"/>
      <c r="DG70" s="98"/>
      <c r="DH70" s="98"/>
      <c r="DI70" s="98"/>
      <c r="DJ70" s="98"/>
      <c r="DK70" s="98"/>
      <c r="DL70" s="98"/>
      <c r="DM70" s="61">
        <v>36963000</v>
      </c>
      <c r="DN70" s="61"/>
      <c r="DO70" s="61"/>
      <c r="DP70" s="61">
        <v>2600750.2599999998</v>
      </c>
      <c r="DQ70" s="98">
        <f t="shared" si="1"/>
        <v>26953731</v>
      </c>
      <c r="DR70" s="98"/>
      <c r="DS70" s="98"/>
      <c r="DT70" s="98"/>
      <c r="DU70" s="98"/>
      <c r="DV70" s="98"/>
      <c r="DW70" s="98"/>
      <c r="DX70" s="98"/>
      <c r="DY70" s="98"/>
      <c r="DZ70" s="98"/>
      <c r="EA70" s="98"/>
      <c r="EB70" s="98"/>
      <c r="EC70" s="98"/>
      <c r="ED70" s="93">
        <v>24428000</v>
      </c>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2525731</v>
      </c>
      <c r="FE70" s="93"/>
      <c r="FF70" s="93"/>
      <c r="FG70" s="93"/>
      <c r="FH70" s="93"/>
      <c r="FI70" s="93"/>
      <c r="FJ70" s="93"/>
      <c r="FK70" s="93"/>
      <c r="FL70" s="93"/>
      <c r="FM70" s="93"/>
      <c r="FN70" s="93"/>
      <c r="FO70" s="93"/>
      <c r="FP70" s="93"/>
      <c r="FQ70" s="98">
        <f>HD70+GD70</f>
        <v>28970731</v>
      </c>
      <c r="FR70" s="98"/>
      <c r="FS70" s="98"/>
      <c r="FT70" s="98"/>
      <c r="FU70" s="98"/>
      <c r="FV70" s="98"/>
      <c r="FW70" s="98"/>
      <c r="FX70" s="98"/>
      <c r="FY70" s="98"/>
      <c r="FZ70" s="98"/>
      <c r="GA70" s="98"/>
      <c r="GB70" s="98"/>
      <c r="GC70" s="98"/>
      <c r="GD70" s="93">
        <v>26445000</v>
      </c>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v>2525731</v>
      </c>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4"/>
        <v>0</v>
      </c>
      <c r="DA71" s="98"/>
      <c r="DB71" s="98"/>
      <c r="DC71" s="98"/>
      <c r="DD71" s="98"/>
      <c r="DE71" s="98"/>
      <c r="DF71" s="98"/>
      <c r="DG71" s="98"/>
      <c r="DH71" s="98"/>
      <c r="DI71" s="98"/>
      <c r="DJ71" s="98"/>
      <c r="DK71" s="98"/>
      <c r="DL71" s="98"/>
      <c r="DM71" s="61"/>
      <c r="DN71" s="61"/>
      <c r="DO71" s="61"/>
      <c r="DP71" s="61"/>
      <c r="DQ71" s="98">
        <f t="shared" ref="DQ71:DQ73" si="5">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ref="FQ71:FQ73" si="6">GD71+GE71+GG71</f>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4"/>
        <v>0</v>
      </c>
      <c r="DA72" s="98"/>
      <c r="DB72" s="98"/>
      <c r="DC72" s="98"/>
      <c r="DD72" s="98"/>
      <c r="DE72" s="98"/>
      <c r="DF72" s="98"/>
      <c r="DG72" s="98"/>
      <c r="DH72" s="98"/>
      <c r="DI72" s="98"/>
      <c r="DJ72" s="98"/>
      <c r="DK72" s="98"/>
      <c r="DL72" s="98"/>
      <c r="DM72" s="61"/>
      <c r="DN72" s="61"/>
      <c r="DO72" s="61"/>
      <c r="DP72" s="61"/>
      <c r="DQ72" s="98">
        <f t="shared" si="5"/>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6"/>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270</v>
      </c>
      <c r="CS73" s="92"/>
      <c r="CT73" s="92"/>
      <c r="CU73" s="92"/>
      <c r="CV73" s="92"/>
      <c r="CW73" s="92"/>
      <c r="CX73" s="92"/>
      <c r="CY73" s="92"/>
      <c r="CZ73" s="98">
        <f>DM73+DN73+DP73</f>
        <v>38000</v>
      </c>
      <c r="DA73" s="98"/>
      <c r="DB73" s="98"/>
      <c r="DC73" s="98"/>
      <c r="DD73" s="98"/>
      <c r="DE73" s="98"/>
      <c r="DF73" s="98"/>
      <c r="DG73" s="98"/>
      <c r="DH73" s="98"/>
      <c r="DI73" s="98"/>
      <c r="DJ73" s="98"/>
      <c r="DK73" s="98"/>
      <c r="DL73" s="98"/>
      <c r="DM73" s="61"/>
      <c r="DN73" s="61"/>
      <c r="DO73" s="61"/>
      <c r="DP73" s="61">
        <v>38000</v>
      </c>
      <c r="DQ73" s="98">
        <f t="shared" si="5"/>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6"/>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4"/>
        <v>0</v>
      </c>
      <c r="DA74" s="98"/>
      <c r="DB74" s="98"/>
      <c r="DC74" s="98"/>
      <c r="DD74" s="98"/>
      <c r="DE74" s="98"/>
      <c r="DF74" s="98"/>
      <c r="DG74" s="98"/>
      <c r="DH74" s="98"/>
      <c r="DI74" s="98"/>
      <c r="DJ74" s="98"/>
      <c r="DK74" s="98"/>
      <c r="DL74" s="98"/>
      <c r="DM74" s="61"/>
      <c r="DN74" s="61"/>
      <c r="DO74" s="61"/>
      <c r="DP74" s="61"/>
      <c r="DQ74" s="98">
        <f t="shared" ref="DQ74:DQ91" si="7">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8">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271</v>
      </c>
      <c r="CS75" s="92"/>
      <c r="CT75" s="92"/>
      <c r="CU75" s="92"/>
      <c r="CV75" s="92"/>
      <c r="CW75" s="92"/>
      <c r="CX75" s="92"/>
      <c r="CY75" s="92"/>
      <c r="CZ75" s="98">
        <f t="shared" si="4"/>
        <v>13903033.16</v>
      </c>
      <c r="DA75" s="98"/>
      <c r="DB75" s="98"/>
      <c r="DC75" s="98"/>
      <c r="DD75" s="98"/>
      <c r="DE75" s="98"/>
      <c r="DF75" s="98"/>
      <c r="DG75" s="98"/>
      <c r="DH75" s="98"/>
      <c r="DI75" s="98"/>
      <c r="DJ75" s="98"/>
      <c r="DK75" s="98"/>
      <c r="DL75" s="98"/>
      <c r="DM75" s="61">
        <v>12898217.5</v>
      </c>
      <c r="DN75" s="61"/>
      <c r="DO75" s="61"/>
      <c r="DP75" s="61">
        <v>1004815.66</v>
      </c>
      <c r="DQ75" s="98">
        <f>ED75+FD75</f>
        <v>10606000</v>
      </c>
      <c r="DR75" s="98"/>
      <c r="DS75" s="98"/>
      <c r="DT75" s="98"/>
      <c r="DU75" s="98"/>
      <c r="DV75" s="98"/>
      <c r="DW75" s="98"/>
      <c r="DX75" s="98"/>
      <c r="DY75" s="98"/>
      <c r="DZ75" s="98"/>
      <c r="EA75" s="98"/>
      <c r="EB75" s="98"/>
      <c r="EC75" s="98"/>
      <c r="ED75" s="93">
        <v>9706000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v>900000</v>
      </c>
      <c r="FE75" s="93"/>
      <c r="FF75" s="93"/>
      <c r="FG75" s="93"/>
      <c r="FH75" s="93"/>
      <c r="FI75" s="93"/>
      <c r="FJ75" s="93"/>
      <c r="FK75" s="93"/>
      <c r="FL75" s="93"/>
      <c r="FM75" s="93"/>
      <c r="FN75" s="93"/>
      <c r="FO75" s="93"/>
      <c r="FP75" s="93"/>
      <c r="FQ75" s="98">
        <f>GD75+HD75</f>
        <v>10965000</v>
      </c>
      <c r="FR75" s="98"/>
      <c r="FS75" s="98"/>
      <c r="FT75" s="98"/>
      <c r="FU75" s="98"/>
      <c r="FV75" s="98"/>
      <c r="FW75" s="98"/>
      <c r="FX75" s="98"/>
      <c r="FY75" s="98"/>
      <c r="FZ75" s="98"/>
      <c r="GA75" s="98"/>
      <c r="GB75" s="98"/>
      <c r="GC75" s="98"/>
      <c r="GD75" s="93">
        <v>10065000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v>900000</v>
      </c>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4"/>
        <v>0</v>
      </c>
      <c r="DA76" s="98"/>
      <c r="DB76" s="98"/>
      <c r="DC76" s="98"/>
      <c r="DD76" s="98"/>
      <c r="DE76" s="98"/>
      <c r="DF76" s="98"/>
      <c r="DG76" s="98"/>
      <c r="DH76" s="98"/>
      <c r="DI76" s="98"/>
      <c r="DJ76" s="98"/>
      <c r="DK76" s="98"/>
      <c r="DL76" s="98"/>
      <c r="DM76" s="61"/>
      <c r="DN76" s="61"/>
      <c r="DO76" s="61"/>
      <c r="DP76" s="61"/>
      <c r="DQ76" s="98">
        <f t="shared" si="7"/>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8"/>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4"/>
        <v>13903033.16</v>
      </c>
      <c r="DA77" s="98"/>
      <c r="DB77" s="98"/>
      <c r="DC77" s="98"/>
      <c r="DD77" s="98"/>
      <c r="DE77" s="98"/>
      <c r="DF77" s="98"/>
      <c r="DG77" s="98"/>
      <c r="DH77" s="98"/>
      <c r="DI77" s="98"/>
      <c r="DJ77" s="98"/>
      <c r="DK77" s="98"/>
      <c r="DL77" s="98"/>
      <c r="DM77" s="61">
        <v>12898217.5</v>
      </c>
      <c r="DN77" s="61"/>
      <c r="DO77" s="61"/>
      <c r="DP77" s="61">
        <v>1004815.66</v>
      </c>
      <c r="DQ77" s="98">
        <f>ED77+FD77</f>
        <v>10606000</v>
      </c>
      <c r="DR77" s="98"/>
      <c r="DS77" s="98"/>
      <c r="DT77" s="98"/>
      <c r="DU77" s="98"/>
      <c r="DV77" s="98"/>
      <c r="DW77" s="98"/>
      <c r="DX77" s="98"/>
      <c r="DY77" s="98"/>
      <c r="DZ77" s="98"/>
      <c r="EA77" s="98"/>
      <c r="EB77" s="98"/>
      <c r="EC77" s="98"/>
      <c r="ED77" s="93">
        <v>9706000</v>
      </c>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900000</v>
      </c>
      <c r="FE77" s="93"/>
      <c r="FF77" s="93"/>
      <c r="FG77" s="93"/>
      <c r="FH77" s="93"/>
      <c r="FI77" s="93"/>
      <c r="FJ77" s="93"/>
      <c r="FK77" s="93"/>
      <c r="FL77" s="93"/>
      <c r="FM77" s="93"/>
      <c r="FN77" s="93"/>
      <c r="FO77" s="93"/>
      <c r="FP77" s="93"/>
      <c r="FQ77" s="98">
        <f>HD77+GD77</f>
        <v>10965000</v>
      </c>
      <c r="FR77" s="98"/>
      <c r="FS77" s="98"/>
      <c r="FT77" s="98"/>
      <c r="FU77" s="98"/>
      <c r="FV77" s="98"/>
      <c r="FW77" s="98"/>
      <c r="FX77" s="98"/>
      <c r="FY77" s="98"/>
      <c r="FZ77" s="98"/>
      <c r="GA77" s="98"/>
      <c r="GB77" s="98"/>
      <c r="GC77" s="98"/>
      <c r="GD77" s="93">
        <v>10065000</v>
      </c>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v>900000</v>
      </c>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4"/>
        <v>0</v>
      </c>
      <c r="DA78" s="98"/>
      <c r="DB78" s="98"/>
      <c r="DC78" s="98"/>
      <c r="DD78" s="98"/>
      <c r="DE78" s="98"/>
      <c r="DF78" s="98"/>
      <c r="DG78" s="98"/>
      <c r="DH78" s="98"/>
      <c r="DI78" s="98"/>
      <c r="DJ78" s="98"/>
      <c r="DK78" s="98"/>
      <c r="DL78" s="98"/>
      <c r="DM78" s="61"/>
      <c r="DN78" s="61"/>
      <c r="DO78" s="61"/>
      <c r="DP78" s="61">
        <v>0</v>
      </c>
      <c r="DQ78" s="98">
        <f t="shared" si="7"/>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8"/>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4"/>
        <v>437513.07</v>
      </c>
      <c r="DA79" s="98"/>
      <c r="DB79" s="98"/>
      <c r="DC79" s="98"/>
      <c r="DD79" s="98"/>
      <c r="DE79" s="98"/>
      <c r="DF79" s="98"/>
      <c r="DG79" s="98"/>
      <c r="DH79" s="98"/>
      <c r="DI79" s="98"/>
      <c r="DJ79" s="98"/>
      <c r="DK79" s="98"/>
      <c r="DL79" s="98"/>
      <c r="DM79" s="76"/>
      <c r="DN79" s="76"/>
      <c r="DO79" s="76"/>
      <c r="DP79" s="76">
        <f>DP81</f>
        <v>437513.07</v>
      </c>
      <c r="DQ79" s="98">
        <f t="shared" si="7"/>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8"/>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7"/>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8"/>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4"/>
        <v>437513.07</v>
      </c>
      <c r="DA81" s="98"/>
      <c r="DB81" s="98"/>
      <c r="DC81" s="98"/>
      <c r="DD81" s="98"/>
      <c r="DE81" s="98"/>
      <c r="DF81" s="98"/>
      <c r="DG81" s="98"/>
      <c r="DH81" s="98"/>
      <c r="DI81" s="98"/>
      <c r="DJ81" s="98"/>
      <c r="DK81" s="98"/>
      <c r="DL81" s="98"/>
      <c r="DM81" s="61"/>
      <c r="DN81" s="61">
        <v>0</v>
      </c>
      <c r="DO81" s="61"/>
      <c r="DP81" s="61">
        <v>437513.07</v>
      </c>
      <c r="DQ81" s="98">
        <f t="shared" si="7"/>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8"/>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8"/>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287</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286</v>
      </c>
      <c r="BX83" s="141"/>
      <c r="BY83" s="141"/>
      <c r="BZ83" s="141"/>
      <c r="CA83" s="141"/>
      <c r="CB83" s="141"/>
      <c r="CC83" s="141"/>
      <c r="CD83" s="142"/>
      <c r="CE83" s="92" t="s">
        <v>284</v>
      </c>
      <c r="CF83" s="92"/>
      <c r="CG83" s="92"/>
      <c r="CH83" s="92"/>
      <c r="CI83" s="92"/>
      <c r="CJ83" s="92"/>
      <c r="CK83" s="92"/>
      <c r="CL83" s="92"/>
      <c r="CM83" s="92"/>
      <c r="CN83" s="58"/>
      <c r="CO83" s="58"/>
      <c r="CP83" s="58"/>
      <c r="CQ83" s="58"/>
      <c r="CR83" s="140" t="s">
        <v>285</v>
      </c>
      <c r="CS83" s="141"/>
      <c r="CT83" s="141"/>
      <c r="CU83" s="141"/>
      <c r="CV83" s="141"/>
      <c r="CW83" s="141"/>
      <c r="CX83" s="141"/>
      <c r="CY83" s="142"/>
      <c r="CZ83" s="98">
        <f>DP83</f>
        <v>383513.07</v>
      </c>
      <c r="DA83" s="98"/>
      <c r="DB83" s="98"/>
      <c r="DC83" s="98"/>
      <c r="DD83" s="98"/>
      <c r="DE83" s="98"/>
      <c r="DF83" s="98"/>
      <c r="DG83" s="98"/>
      <c r="DH83" s="98"/>
      <c r="DI83" s="98"/>
      <c r="DJ83" s="98"/>
      <c r="DK83" s="98"/>
      <c r="DL83" s="98"/>
      <c r="DM83" s="63"/>
      <c r="DN83" s="63"/>
      <c r="DO83" s="63"/>
      <c r="DP83" s="63">
        <v>383513.07</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4"/>
        <v>54000</v>
      </c>
      <c r="DA84" s="98"/>
      <c r="DB84" s="98"/>
      <c r="DC84" s="98"/>
      <c r="DD84" s="98"/>
      <c r="DE84" s="98"/>
      <c r="DF84" s="98"/>
      <c r="DG84" s="98"/>
      <c r="DH84" s="98"/>
      <c r="DI84" s="98"/>
      <c r="DJ84" s="98"/>
      <c r="DK84" s="98"/>
      <c r="DL84" s="98"/>
      <c r="DM84" s="61"/>
      <c r="DN84" s="61"/>
      <c r="DO84" s="61"/>
      <c r="DP84" s="61">
        <v>54000</v>
      </c>
      <c r="DQ84" s="98">
        <f t="shared" si="7"/>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8"/>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4"/>
        <v>0</v>
      </c>
      <c r="DA85" s="98"/>
      <c r="DB85" s="98"/>
      <c r="DC85" s="98"/>
      <c r="DD85" s="98"/>
      <c r="DE85" s="98"/>
      <c r="DF85" s="98"/>
      <c r="DG85" s="98"/>
      <c r="DH85" s="98"/>
      <c r="DI85" s="98"/>
      <c r="DJ85" s="98"/>
      <c r="DK85" s="98"/>
      <c r="DL85" s="98"/>
      <c r="DM85" s="61"/>
      <c r="DN85" s="61"/>
      <c r="DO85" s="61"/>
      <c r="DP85" s="61"/>
      <c r="DQ85" s="98">
        <f t="shared" si="7"/>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8"/>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273</v>
      </c>
      <c r="CS86" s="149"/>
      <c r="CT86" s="149"/>
      <c r="CU86" s="149"/>
      <c r="CV86" s="149"/>
      <c r="CW86" s="149"/>
      <c r="CX86" s="149"/>
      <c r="CY86" s="149"/>
      <c r="CZ86" s="98">
        <f t="shared" si="4"/>
        <v>5680106.3899999997</v>
      </c>
      <c r="DA86" s="98"/>
      <c r="DB86" s="98"/>
      <c r="DC86" s="98"/>
      <c r="DD86" s="98"/>
      <c r="DE86" s="98"/>
      <c r="DF86" s="98"/>
      <c r="DG86" s="98"/>
      <c r="DH86" s="98"/>
      <c r="DI86" s="98"/>
      <c r="DJ86" s="98"/>
      <c r="DK86" s="98"/>
      <c r="DL86" s="98"/>
      <c r="DM86" s="62">
        <f>DM87+DM88+DM89</f>
        <v>0</v>
      </c>
      <c r="DN86" s="76"/>
      <c r="DO86" s="76"/>
      <c r="DP86" s="76">
        <f t="shared" ref="DP86" si="9">DP87+DP88+DP89</f>
        <v>5680106.3899999997</v>
      </c>
      <c r="DQ86" s="98">
        <f t="shared" si="7"/>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8"/>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272</v>
      </c>
      <c r="CS87" s="92"/>
      <c r="CT87" s="92"/>
      <c r="CU87" s="92"/>
      <c r="CV87" s="92"/>
      <c r="CW87" s="92"/>
      <c r="CX87" s="92"/>
      <c r="CY87" s="92"/>
      <c r="CZ87" s="98">
        <f t="shared" si="4"/>
        <v>5644583.8399999999</v>
      </c>
      <c r="DA87" s="98"/>
      <c r="DB87" s="98"/>
      <c r="DC87" s="98"/>
      <c r="DD87" s="98"/>
      <c r="DE87" s="98"/>
      <c r="DF87" s="98"/>
      <c r="DG87" s="98"/>
      <c r="DH87" s="98"/>
      <c r="DI87" s="98"/>
      <c r="DJ87" s="98"/>
      <c r="DK87" s="98"/>
      <c r="DL87" s="98"/>
      <c r="DM87" s="61"/>
      <c r="DN87" s="61"/>
      <c r="DO87" s="61"/>
      <c r="DP87" s="61">
        <v>5644583.8399999999</v>
      </c>
      <c r="DQ87" s="98">
        <f t="shared" si="7"/>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8"/>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272</v>
      </c>
      <c r="CS88" s="92"/>
      <c r="CT88" s="92"/>
      <c r="CU88" s="92"/>
      <c r="CV88" s="92"/>
      <c r="CW88" s="92"/>
      <c r="CX88" s="92"/>
      <c r="CY88" s="92"/>
      <c r="CZ88" s="98">
        <f t="shared" si="4"/>
        <v>0</v>
      </c>
      <c r="DA88" s="98"/>
      <c r="DB88" s="98"/>
      <c r="DC88" s="98"/>
      <c r="DD88" s="98"/>
      <c r="DE88" s="98"/>
      <c r="DF88" s="98"/>
      <c r="DG88" s="98"/>
      <c r="DH88" s="98"/>
      <c r="DI88" s="98"/>
      <c r="DJ88" s="98"/>
      <c r="DK88" s="98"/>
      <c r="DL88" s="98"/>
      <c r="DM88" s="61"/>
      <c r="DN88" s="61"/>
      <c r="DO88" s="61"/>
      <c r="DP88" s="61">
        <v>0</v>
      </c>
      <c r="DQ88" s="98">
        <f t="shared" si="7"/>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8"/>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292</v>
      </c>
      <c r="CS89" s="92"/>
      <c r="CT89" s="92"/>
      <c r="CU89" s="92"/>
      <c r="CV89" s="92"/>
      <c r="CW89" s="92"/>
      <c r="CX89" s="92"/>
      <c r="CY89" s="92"/>
      <c r="CZ89" s="98">
        <f t="shared" si="4"/>
        <v>35522.550000000003</v>
      </c>
      <c r="DA89" s="98"/>
      <c r="DB89" s="98"/>
      <c r="DC89" s="98"/>
      <c r="DD89" s="98"/>
      <c r="DE89" s="98"/>
      <c r="DF89" s="98"/>
      <c r="DG89" s="98"/>
      <c r="DH89" s="98"/>
      <c r="DI89" s="98"/>
      <c r="DJ89" s="98"/>
      <c r="DK89" s="98"/>
      <c r="DL89" s="98"/>
      <c r="DM89" s="61"/>
      <c r="DN89" s="61"/>
      <c r="DO89" s="61"/>
      <c r="DP89" s="61">
        <v>35522.550000000003</v>
      </c>
      <c r="DQ89" s="98">
        <f t="shared" si="7"/>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8"/>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4"/>
        <v>0</v>
      </c>
      <c r="DA90" s="98"/>
      <c r="DB90" s="98"/>
      <c r="DC90" s="98"/>
      <c r="DD90" s="98"/>
      <c r="DE90" s="98"/>
      <c r="DF90" s="98"/>
      <c r="DG90" s="98"/>
      <c r="DH90" s="98"/>
      <c r="DI90" s="98"/>
      <c r="DJ90" s="98"/>
      <c r="DK90" s="98"/>
      <c r="DL90" s="98"/>
      <c r="DM90" s="61"/>
      <c r="DN90" s="61"/>
      <c r="DO90" s="61"/>
      <c r="DP90" s="61"/>
      <c r="DQ90" s="98">
        <f t="shared" si="7"/>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8"/>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296</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4"/>
        <v>1253850.27</v>
      </c>
      <c r="DA91" s="98"/>
      <c r="DB91" s="98"/>
      <c r="DC91" s="98"/>
      <c r="DD91" s="98"/>
      <c r="DE91" s="98"/>
      <c r="DF91" s="98"/>
      <c r="DG91" s="98"/>
      <c r="DH91" s="98"/>
      <c r="DI91" s="98"/>
      <c r="DJ91" s="98"/>
      <c r="DK91" s="98"/>
      <c r="DL91" s="98"/>
      <c r="DM91" s="76">
        <f>DM92+DM93</f>
        <v>1253850.27</v>
      </c>
      <c r="DN91" s="76"/>
      <c r="DO91" s="76"/>
      <c r="DP91" s="76">
        <f>DP92+DP93</f>
        <v>0</v>
      </c>
      <c r="DQ91" s="98">
        <f t="shared" si="7"/>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8"/>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272</v>
      </c>
      <c r="CS92" s="92"/>
      <c r="CT92" s="92"/>
      <c r="CU92" s="92"/>
      <c r="CV92" s="92"/>
      <c r="CW92" s="92"/>
      <c r="CX92" s="92"/>
      <c r="CY92" s="92"/>
      <c r="CZ92" s="98">
        <f t="shared" ref="CZ92:CZ93" si="10">DM92+DN92+DP92</f>
        <v>76401.38</v>
      </c>
      <c r="DA92" s="98"/>
      <c r="DB92" s="98"/>
      <c r="DC92" s="98"/>
      <c r="DD92" s="98"/>
      <c r="DE92" s="98"/>
      <c r="DF92" s="98"/>
      <c r="DG92" s="98"/>
      <c r="DH92" s="98"/>
      <c r="DI92" s="98"/>
      <c r="DJ92" s="98"/>
      <c r="DK92" s="98"/>
      <c r="DL92" s="98"/>
      <c r="DM92" s="77">
        <v>76401.38</v>
      </c>
      <c r="DN92" s="77"/>
      <c r="DO92" s="77"/>
      <c r="DP92" s="77"/>
      <c r="DQ92" s="98">
        <f t="shared" ref="DQ92:DQ93" si="11">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2">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292</v>
      </c>
      <c r="CS93" s="92"/>
      <c r="CT93" s="92"/>
      <c r="CU93" s="92"/>
      <c r="CV93" s="92"/>
      <c r="CW93" s="92"/>
      <c r="CX93" s="92"/>
      <c r="CY93" s="92"/>
      <c r="CZ93" s="98">
        <f t="shared" si="10"/>
        <v>1177448.8899999999</v>
      </c>
      <c r="DA93" s="98"/>
      <c r="DB93" s="98"/>
      <c r="DC93" s="98"/>
      <c r="DD93" s="98"/>
      <c r="DE93" s="98"/>
      <c r="DF93" s="98"/>
      <c r="DG93" s="98"/>
      <c r="DH93" s="98"/>
      <c r="DI93" s="98"/>
      <c r="DJ93" s="98"/>
      <c r="DK93" s="98"/>
      <c r="DL93" s="98"/>
      <c r="DM93" s="77">
        <v>1177448.8899999999</v>
      </c>
      <c r="DN93" s="77"/>
      <c r="DO93" s="77"/>
      <c r="DP93" s="77"/>
      <c r="DQ93" s="98">
        <f t="shared" si="11"/>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2"/>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295</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22909222.400000006</v>
      </c>
      <c r="DA94" s="98"/>
      <c r="DB94" s="98"/>
      <c r="DC94" s="98"/>
      <c r="DD94" s="98"/>
      <c r="DE94" s="98"/>
      <c r="DF94" s="98"/>
      <c r="DG94" s="98"/>
      <c r="DH94" s="98"/>
      <c r="DI94" s="98"/>
      <c r="DJ94" s="98"/>
      <c r="DK94" s="98"/>
      <c r="DL94" s="98"/>
      <c r="DM94" s="76">
        <f>DM38-DM69-DM86-DM91</f>
        <v>13351615.610000003</v>
      </c>
      <c r="DN94" s="76">
        <f t="shared" ref="DN94:DO94" si="13">DN38-DN69-DN86-DN91</f>
        <v>1150000</v>
      </c>
      <c r="DO94" s="76">
        <f t="shared" si="13"/>
        <v>0</v>
      </c>
      <c r="DP94" s="76">
        <f>DP38-DP69-DP79-DP86-DP91</f>
        <v>8407606.7900000028</v>
      </c>
      <c r="DQ94" s="98">
        <f>ED94+EQ94+FD94</f>
        <v>6770000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4">EQ38-EQ69-EQ86</f>
        <v>0</v>
      </c>
      <c r="ER94" s="98"/>
      <c r="ES94" s="98"/>
      <c r="ET94" s="98"/>
      <c r="EU94" s="98"/>
      <c r="EV94" s="98"/>
      <c r="EW94" s="98"/>
      <c r="EX94" s="98"/>
      <c r="EY94" s="98"/>
      <c r="EZ94" s="98"/>
      <c r="FA94" s="98"/>
      <c r="FB94" s="98"/>
      <c r="FC94" s="98"/>
      <c r="FD94" s="98">
        <f t="shared" ref="FD94" si="15">FD38-FD69-FD86</f>
        <v>360600</v>
      </c>
      <c r="FE94" s="98"/>
      <c r="FF94" s="98"/>
      <c r="FG94" s="98"/>
      <c r="FH94" s="98"/>
      <c r="FI94" s="98"/>
      <c r="FJ94" s="98"/>
      <c r="FK94" s="98"/>
      <c r="FL94" s="98"/>
      <c r="FM94" s="98"/>
      <c r="FN94" s="98"/>
      <c r="FO94" s="98"/>
      <c r="FP94" s="98"/>
      <c r="FQ94" s="98">
        <f>GD94+GQ94+HD94</f>
        <v>7050140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373740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0</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288</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289</v>
      </c>
      <c r="BX96" s="149"/>
      <c r="BY96" s="149"/>
      <c r="BZ96" s="149"/>
      <c r="CA96" s="149"/>
      <c r="CB96" s="149"/>
      <c r="CC96" s="149"/>
      <c r="CD96" s="149"/>
      <c r="CE96" s="188" t="s">
        <v>290</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22909222.399999999</v>
      </c>
      <c r="DA96" s="98"/>
      <c r="DB96" s="98"/>
      <c r="DC96" s="98"/>
      <c r="DD96" s="98"/>
      <c r="DE96" s="98"/>
      <c r="DF96" s="98"/>
      <c r="DG96" s="98"/>
      <c r="DH96" s="98"/>
      <c r="DI96" s="98"/>
      <c r="DJ96" s="98"/>
      <c r="DK96" s="98"/>
      <c r="DL96" s="98"/>
      <c r="DM96" s="76">
        <f>DM99+DM101+DM110</f>
        <v>13351615.609999999</v>
      </c>
      <c r="DN96" s="76">
        <f t="shared" ref="DN96:DO96" si="16">DN99+DN101+DN110</f>
        <v>1150000</v>
      </c>
      <c r="DO96" s="76">
        <f t="shared" si="16"/>
        <v>0</v>
      </c>
      <c r="DP96" s="76">
        <f>DP99+DP101+DP110</f>
        <v>8407606.7899999991</v>
      </c>
      <c r="DQ96" s="137">
        <f>ED96+EQ96+FD96</f>
        <v>6770000</v>
      </c>
      <c r="DR96" s="138"/>
      <c r="DS96" s="138"/>
      <c r="DT96" s="138"/>
      <c r="DU96" s="138"/>
      <c r="DV96" s="138"/>
      <c r="DW96" s="138"/>
      <c r="DX96" s="138"/>
      <c r="DY96" s="138"/>
      <c r="DZ96" s="138"/>
      <c r="EA96" s="138"/>
      <c r="EB96" s="138"/>
      <c r="EC96" s="139"/>
      <c r="ED96" s="137">
        <f>ED101+ED109+ED99+ED110</f>
        <v>6409400</v>
      </c>
      <c r="EE96" s="138"/>
      <c r="EF96" s="138"/>
      <c r="EG96" s="138"/>
      <c r="EH96" s="138"/>
      <c r="EI96" s="138"/>
      <c r="EJ96" s="138"/>
      <c r="EK96" s="138"/>
      <c r="EL96" s="138"/>
      <c r="EM96" s="138"/>
      <c r="EN96" s="138"/>
      <c r="EO96" s="138"/>
      <c r="EP96" s="139"/>
      <c r="EQ96" s="137">
        <f t="shared" ref="EQ96" si="17">EQ101+EQ109+EQ99+EQ110</f>
        <v>0</v>
      </c>
      <c r="ER96" s="138"/>
      <c r="ES96" s="138"/>
      <c r="ET96" s="138"/>
      <c r="EU96" s="138"/>
      <c r="EV96" s="138"/>
      <c r="EW96" s="138"/>
      <c r="EX96" s="138"/>
      <c r="EY96" s="138"/>
      <c r="EZ96" s="138"/>
      <c r="FA96" s="138"/>
      <c r="FB96" s="138"/>
      <c r="FC96" s="139"/>
      <c r="FD96" s="137">
        <f t="shared" ref="FD96" si="18">FD101+FD109+FD99+FD110</f>
        <v>360600</v>
      </c>
      <c r="FE96" s="138"/>
      <c r="FF96" s="138"/>
      <c r="FG96" s="138"/>
      <c r="FH96" s="138"/>
      <c r="FI96" s="138"/>
      <c r="FJ96" s="138"/>
      <c r="FK96" s="138"/>
      <c r="FL96" s="138"/>
      <c r="FM96" s="138"/>
      <c r="FN96" s="138"/>
      <c r="FO96" s="138"/>
      <c r="FP96" s="139"/>
      <c r="FQ96" s="137">
        <f>GD96+GQ96+HD96</f>
        <v>7050140</v>
      </c>
      <c r="FR96" s="138"/>
      <c r="FS96" s="138"/>
      <c r="FT96" s="138"/>
      <c r="FU96" s="138"/>
      <c r="FV96" s="138"/>
      <c r="FW96" s="138"/>
      <c r="FX96" s="138"/>
      <c r="FY96" s="138"/>
      <c r="FZ96" s="138"/>
      <c r="GA96" s="138"/>
      <c r="GB96" s="138"/>
      <c r="GC96" s="139"/>
      <c r="GD96" s="137">
        <f>GD101+GD99+GD110</f>
        <v>6676400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373740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15663903.239999998</v>
      </c>
      <c r="DA101" s="98"/>
      <c r="DB101" s="98"/>
      <c r="DC101" s="98"/>
      <c r="DD101" s="98"/>
      <c r="DE101" s="98"/>
      <c r="DF101" s="98"/>
      <c r="DG101" s="98"/>
      <c r="DH101" s="98"/>
      <c r="DI101" s="98"/>
      <c r="DJ101" s="98"/>
      <c r="DK101" s="98"/>
      <c r="DL101" s="98"/>
      <c r="DM101" s="76">
        <f>DM103+DM104+DM105+DM106+DM108+DM107+DM109</f>
        <v>6106296.4500000002</v>
      </c>
      <c r="DN101" s="76">
        <f t="shared" ref="DN101:DP101" si="19">DN103+DN104+DN105+DN106+DN108+DN107+DN109</f>
        <v>1150000</v>
      </c>
      <c r="DO101" s="76">
        <f t="shared" si="19"/>
        <v>0</v>
      </c>
      <c r="DP101" s="76">
        <f t="shared" si="19"/>
        <v>8407606.7899999991</v>
      </c>
      <c r="DQ101" s="98">
        <f>ED101+EQ101+FD101</f>
        <v>2384000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360600</v>
      </c>
      <c r="FE101" s="98"/>
      <c r="FF101" s="98"/>
      <c r="FG101" s="98"/>
      <c r="FH101" s="98"/>
      <c r="FI101" s="98"/>
      <c r="FJ101" s="98"/>
      <c r="FK101" s="98"/>
      <c r="FL101" s="98"/>
      <c r="FM101" s="98"/>
      <c r="FN101" s="98"/>
      <c r="FO101" s="98"/>
      <c r="FP101" s="98"/>
      <c r="FQ101" s="98">
        <f>GD101+GQ101+HD101</f>
        <v>2664140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373740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274</v>
      </c>
      <c r="CS103" s="144"/>
      <c r="CT103" s="144"/>
      <c r="CU103" s="144"/>
      <c r="CV103" s="144"/>
      <c r="CW103" s="144"/>
      <c r="CX103" s="144"/>
      <c r="CY103" s="144"/>
      <c r="CZ103" s="98">
        <f t="shared" ref="CZ103:CZ109" si="24">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5">ED103+EQ103+FD103</f>
        <v>8000</v>
      </c>
      <c r="DR103" s="98"/>
      <c r="DS103" s="98"/>
      <c r="DT103" s="98"/>
      <c r="DU103" s="98"/>
      <c r="DV103" s="98"/>
      <c r="DW103" s="98"/>
      <c r="DX103" s="98"/>
      <c r="DY103" s="98"/>
      <c r="DZ103" s="98"/>
      <c r="EA103" s="98"/>
      <c r="EB103" s="98"/>
      <c r="EC103" s="98"/>
      <c r="ED103" s="93">
        <v>8000</v>
      </c>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6">GD103+GQ103+HD103</f>
        <v>8000</v>
      </c>
      <c r="FR103" s="98"/>
      <c r="FS103" s="98"/>
      <c r="FT103" s="98"/>
      <c r="FU103" s="98"/>
      <c r="FV103" s="98"/>
      <c r="FW103" s="98"/>
      <c r="FX103" s="98"/>
      <c r="FY103" s="98"/>
      <c r="FZ103" s="98"/>
      <c r="GA103" s="98"/>
      <c r="GB103" s="98"/>
      <c r="GC103" s="98"/>
      <c r="GD103" s="93">
        <v>8000</v>
      </c>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244</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275</v>
      </c>
      <c r="CS104" s="144"/>
      <c r="CT104" s="144"/>
      <c r="CU104" s="144"/>
      <c r="CV104" s="144"/>
      <c r="CW104" s="144"/>
      <c r="CX104" s="144"/>
      <c r="CY104" s="144"/>
      <c r="CZ104" s="98">
        <f t="shared" si="24"/>
        <v>1703154.8800000001</v>
      </c>
      <c r="DA104" s="98"/>
      <c r="DB104" s="98"/>
      <c r="DC104" s="98"/>
      <c r="DD104" s="98"/>
      <c r="DE104" s="98"/>
      <c r="DF104" s="98"/>
      <c r="DG104" s="98"/>
      <c r="DH104" s="98"/>
      <c r="DI104" s="98"/>
      <c r="DJ104" s="98"/>
      <c r="DK104" s="98"/>
      <c r="DL104" s="98"/>
      <c r="DM104" s="61">
        <v>1621882.36</v>
      </c>
      <c r="DN104" s="61"/>
      <c r="DO104" s="61"/>
      <c r="DP104" s="61">
        <v>81272.52</v>
      </c>
      <c r="DQ104" s="98">
        <f t="shared" si="25"/>
        <v>1483000</v>
      </c>
      <c r="DR104" s="98"/>
      <c r="DS104" s="98"/>
      <c r="DT104" s="98"/>
      <c r="DU104" s="98"/>
      <c r="DV104" s="98"/>
      <c r="DW104" s="98"/>
      <c r="DX104" s="98"/>
      <c r="DY104" s="98"/>
      <c r="DZ104" s="98"/>
      <c r="EA104" s="98"/>
      <c r="EB104" s="98"/>
      <c r="EC104" s="98"/>
      <c r="ED104" s="93">
        <v>1483000</v>
      </c>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6"/>
        <v>1483000</v>
      </c>
      <c r="FR104" s="98"/>
      <c r="FS104" s="98"/>
      <c r="FT104" s="98"/>
      <c r="FU104" s="98"/>
      <c r="FV104" s="98"/>
      <c r="FW104" s="98"/>
      <c r="FX104" s="98"/>
      <c r="FY104" s="98"/>
      <c r="FZ104" s="98"/>
      <c r="GA104" s="98"/>
      <c r="GB104" s="98"/>
      <c r="GC104" s="98"/>
      <c r="GD104" s="93">
        <v>1483000</v>
      </c>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276</v>
      </c>
      <c r="CS105" s="144"/>
      <c r="CT105" s="144"/>
      <c r="CU105" s="144"/>
      <c r="CV105" s="144"/>
      <c r="CW105" s="144"/>
      <c r="CX105" s="144"/>
      <c r="CY105" s="144"/>
      <c r="CZ105" s="98">
        <f t="shared" si="24"/>
        <v>362457.36</v>
      </c>
      <c r="DA105" s="98"/>
      <c r="DB105" s="98"/>
      <c r="DC105" s="98"/>
      <c r="DD105" s="98"/>
      <c r="DE105" s="98"/>
      <c r="DF105" s="98"/>
      <c r="DG105" s="98"/>
      <c r="DH105" s="98"/>
      <c r="DI105" s="98"/>
      <c r="DJ105" s="98"/>
      <c r="DK105" s="98"/>
      <c r="DL105" s="98"/>
      <c r="DM105" s="61">
        <v>362457.36</v>
      </c>
      <c r="DN105" s="61"/>
      <c r="DO105" s="61"/>
      <c r="DP105" s="61"/>
      <c r="DQ105" s="98">
        <f t="shared" si="25"/>
        <v>0</v>
      </c>
      <c r="DR105" s="98"/>
      <c r="DS105" s="98"/>
      <c r="DT105" s="98"/>
      <c r="DU105" s="98"/>
      <c r="DV105" s="98"/>
      <c r="DW105" s="98"/>
      <c r="DX105" s="98"/>
      <c r="DY105" s="98"/>
      <c r="DZ105" s="98"/>
      <c r="EA105" s="98"/>
      <c r="EB105" s="98"/>
      <c r="EC105" s="98"/>
      <c r="ED105" s="93">
        <v>0</v>
      </c>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6"/>
        <v>267000</v>
      </c>
      <c r="FR105" s="98"/>
      <c r="FS105" s="98"/>
      <c r="FT105" s="98"/>
      <c r="FU105" s="98"/>
      <c r="FV105" s="98"/>
      <c r="FW105" s="98"/>
      <c r="FX105" s="98"/>
      <c r="FY105" s="98"/>
      <c r="FZ105" s="98"/>
      <c r="GA105" s="98"/>
      <c r="GB105" s="98"/>
      <c r="GC105" s="98"/>
      <c r="GD105" s="93">
        <v>267000</v>
      </c>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246</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277</v>
      </c>
      <c r="CS106" s="144"/>
      <c r="CT106" s="144"/>
      <c r="CU106" s="144"/>
      <c r="CV106" s="144"/>
      <c r="CW106" s="144"/>
      <c r="CX106" s="144"/>
      <c r="CY106" s="144"/>
      <c r="CZ106" s="98">
        <f t="shared" si="24"/>
        <v>10498835</v>
      </c>
      <c r="DA106" s="98"/>
      <c r="DB106" s="98"/>
      <c r="DC106" s="98"/>
      <c r="DD106" s="98"/>
      <c r="DE106" s="98"/>
      <c r="DF106" s="98"/>
      <c r="DG106" s="98"/>
      <c r="DH106" s="98"/>
      <c r="DI106" s="98"/>
      <c r="DJ106" s="98"/>
      <c r="DK106" s="98"/>
      <c r="DL106" s="98"/>
      <c r="DM106" s="61">
        <v>1813686.73</v>
      </c>
      <c r="DN106" s="61">
        <v>1150000</v>
      </c>
      <c r="DO106" s="61"/>
      <c r="DP106" s="61">
        <v>7535148.2699999996</v>
      </c>
      <c r="DQ106" s="98">
        <f t="shared" si="25"/>
        <v>557600</v>
      </c>
      <c r="DR106" s="98"/>
      <c r="DS106" s="98"/>
      <c r="DT106" s="98"/>
      <c r="DU106" s="98"/>
      <c r="DV106" s="98"/>
      <c r="DW106" s="98"/>
      <c r="DX106" s="98"/>
      <c r="DY106" s="98"/>
      <c r="DZ106" s="98"/>
      <c r="EA106" s="98"/>
      <c r="EB106" s="98"/>
      <c r="EC106" s="98"/>
      <c r="ED106" s="93">
        <v>197000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v>360600</v>
      </c>
      <c r="FE106" s="93"/>
      <c r="FF106" s="93"/>
      <c r="FG106" s="93"/>
      <c r="FH106" s="93"/>
      <c r="FI106" s="93"/>
      <c r="FJ106" s="93"/>
      <c r="FK106" s="93"/>
      <c r="FL106" s="93"/>
      <c r="FM106" s="93"/>
      <c r="FN106" s="93"/>
      <c r="FO106" s="93"/>
      <c r="FP106" s="93"/>
      <c r="FQ106" s="98">
        <f t="shared" si="26"/>
        <v>570740</v>
      </c>
      <c r="FR106" s="98"/>
      <c r="FS106" s="98"/>
      <c r="FT106" s="98"/>
      <c r="FU106" s="98"/>
      <c r="FV106" s="98"/>
      <c r="FW106" s="98"/>
      <c r="FX106" s="98"/>
      <c r="FY106" s="98"/>
      <c r="FZ106" s="98"/>
      <c r="GA106" s="98"/>
      <c r="GB106" s="98"/>
      <c r="GC106" s="98"/>
      <c r="GD106" s="93">
        <v>197000</v>
      </c>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v>373740</v>
      </c>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248</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278</v>
      </c>
      <c r="CS107" s="144"/>
      <c r="CT107" s="144"/>
      <c r="CU107" s="144"/>
      <c r="CV107" s="144"/>
      <c r="CW107" s="144"/>
      <c r="CX107" s="144"/>
      <c r="CY107" s="144"/>
      <c r="CZ107" s="98">
        <f t="shared" ref="CZ107" si="27">DN107+DM107+DP107</f>
        <v>2668186</v>
      </c>
      <c r="DA107" s="98"/>
      <c r="DB107" s="98"/>
      <c r="DC107" s="98"/>
      <c r="DD107" s="98"/>
      <c r="DE107" s="98"/>
      <c r="DF107" s="98"/>
      <c r="DG107" s="98"/>
      <c r="DH107" s="98"/>
      <c r="DI107" s="98"/>
      <c r="DJ107" s="98"/>
      <c r="DK107" s="98"/>
      <c r="DL107" s="98"/>
      <c r="DM107" s="61">
        <v>2194000</v>
      </c>
      <c r="DN107" s="61">
        <v>0</v>
      </c>
      <c r="DO107" s="61"/>
      <c r="DP107" s="61">
        <v>474186</v>
      </c>
      <c r="DQ107" s="98">
        <f t="shared" ref="DQ107" si="28">ED107+EQ107+FD107</f>
        <v>335400</v>
      </c>
      <c r="DR107" s="98"/>
      <c r="DS107" s="98"/>
      <c r="DT107" s="98"/>
      <c r="DU107" s="98"/>
      <c r="DV107" s="98"/>
      <c r="DW107" s="98"/>
      <c r="DX107" s="98"/>
      <c r="DY107" s="98"/>
      <c r="DZ107" s="98"/>
      <c r="EA107" s="98"/>
      <c r="EB107" s="98"/>
      <c r="EC107" s="98"/>
      <c r="ED107" s="93">
        <v>335400</v>
      </c>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29">GD107+GQ107+HD107</f>
        <v>335400</v>
      </c>
      <c r="FR107" s="98"/>
      <c r="FS107" s="98"/>
      <c r="FT107" s="98"/>
      <c r="FU107" s="98"/>
      <c r="FV107" s="98"/>
      <c r="FW107" s="98"/>
      <c r="FX107" s="98"/>
      <c r="FY107" s="98"/>
      <c r="FZ107" s="98"/>
      <c r="GA107" s="98"/>
      <c r="GB107" s="98"/>
      <c r="GC107" s="98"/>
      <c r="GD107" s="93">
        <v>335400</v>
      </c>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249</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279</v>
      </c>
      <c r="CS108" s="144"/>
      <c r="CT108" s="144"/>
      <c r="CU108" s="144"/>
      <c r="CV108" s="144"/>
      <c r="CW108" s="144"/>
      <c r="CX108" s="144"/>
      <c r="CY108" s="144"/>
      <c r="CZ108" s="98">
        <f t="shared" si="24"/>
        <v>404270</v>
      </c>
      <c r="DA108" s="98"/>
      <c r="DB108" s="98"/>
      <c r="DC108" s="98"/>
      <c r="DD108" s="98"/>
      <c r="DE108" s="98"/>
      <c r="DF108" s="98"/>
      <c r="DG108" s="98"/>
      <c r="DH108" s="98"/>
      <c r="DI108" s="98"/>
      <c r="DJ108" s="98"/>
      <c r="DK108" s="98"/>
      <c r="DL108" s="98"/>
      <c r="DM108" s="61">
        <v>87270</v>
      </c>
      <c r="DN108" s="61">
        <v>0</v>
      </c>
      <c r="DO108" s="61"/>
      <c r="DP108" s="61">
        <v>317000</v>
      </c>
      <c r="DQ108" s="98">
        <f t="shared" si="25"/>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6"/>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280</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281</v>
      </c>
      <c r="CS109" s="144"/>
      <c r="CT109" s="144"/>
      <c r="CU109" s="144"/>
      <c r="CV109" s="144"/>
      <c r="CW109" s="144"/>
      <c r="CX109" s="144"/>
      <c r="CY109" s="144"/>
      <c r="CZ109" s="98">
        <f t="shared" si="24"/>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291</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247</v>
      </c>
      <c r="CF110" s="144"/>
      <c r="CG110" s="144"/>
      <c r="CH110" s="144"/>
      <c r="CI110" s="144"/>
      <c r="CJ110" s="144"/>
      <c r="CK110" s="144"/>
      <c r="CL110" s="144"/>
      <c r="CM110" s="144"/>
      <c r="CN110" s="144"/>
      <c r="CO110" s="144"/>
      <c r="CP110" s="144"/>
      <c r="CQ110" s="144"/>
      <c r="CR110" s="92" t="s">
        <v>275</v>
      </c>
      <c r="CS110" s="144"/>
      <c r="CT110" s="144"/>
      <c r="CU110" s="144"/>
      <c r="CV110" s="144"/>
      <c r="CW110" s="144"/>
      <c r="CX110" s="144"/>
      <c r="CY110" s="144"/>
      <c r="CZ110" s="98">
        <f t="shared" ref="CZ110" si="30">DN110+DM110+DP110</f>
        <v>7245319.1600000001</v>
      </c>
      <c r="DA110" s="98"/>
      <c r="DB110" s="98"/>
      <c r="DC110" s="98"/>
      <c r="DD110" s="98"/>
      <c r="DE110" s="98"/>
      <c r="DF110" s="98"/>
      <c r="DG110" s="98"/>
      <c r="DH110" s="98"/>
      <c r="DI110" s="98"/>
      <c r="DJ110" s="98"/>
      <c r="DK110" s="98"/>
      <c r="DL110" s="98"/>
      <c r="DM110" s="72">
        <v>7245319.1600000001</v>
      </c>
      <c r="DN110" s="72"/>
      <c r="DO110" s="72"/>
      <c r="DP110" s="72">
        <v>0</v>
      </c>
      <c r="DQ110" s="98">
        <f t="shared" ref="DQ110" si="31">ED110+EQ110+FD110</f>
        <v>4386000</v>
      </c>
      <c r="DR110" s="98"/>
      <c r="DS110" s="98"/>
      <c r="DT110" s="98"/>
      <c r="DU110" s="98"/>
      <c r="DV110" s="98"/>
      <c r="DW110" s="98"/>
      <c r="DX110" s="98"/>
      <c r="DY110" s="98"/>
      <c r="DZ110" s="98"/>
      <c r="EA110" s="98"/>
      <c r="EB110" s="98"/>
      <c r="EC110" s="98"/>
      <c r="ED110" s="93">
        <v>4386000</v>
      </c>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2">GD110+GQ110+HD110</f>
        <v>4386000</v>
      </c>
      <c r="FR110" s="98"/>
      <c r="FS110" s="98"/>
      <c r="FT110" s="98"/>
      <c r="FU110" s="98"/>
      <c r="FV110" s="98"/>
      <c r="FW110" s="98"/>
      <c r="FX110" s="98"/>
      <c r="FY110" s="98"/>
      <c r="FZ110" s="98"/>
      <c r="GA110" s="98"/>
      <c r="GB110" s="98"/>
      <c r="GC110" s="98"/>
      <c r="GD110" s="93">
        <v>4386000</v>
      </c>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3">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v>4823918.9000000004</v>
      </c>
      <c r="DA119" s="93"/>
      <c r="DB119" s="93"/>
      <c r="DC119" s="93"/>
      <c r="DD119" s="93"/>
      <c r="DE119" s="93"/>
      <c r="DF119" s="93"/>
      <c r="DG119" s="93"/>
      <c r="DH119" s="93"/>
      <c r="DI119" s="93"/>
      <c r="DJ119" s="93"/>
      <c r="DK119" s="93"/>
      <c r="DL119" s="93"/>
      <c r="DM119" s="61">
        <v>606142.56000000006</v>
      </c>
      <c r="DN119" s="61">
        <v>870171.06</v>
      </c>
      <c r="DO119" s="61"/>
      <c r="DP119" s="61">
        <v>3347605.28</v>
      </c>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v>3347605.28</v>
      </c>
      <c r="DA121" s="93"/>
      <c r="DB121" s="93"/>
      <c r="DC121" s="93"/>
      <c r="DD121" s="93"/>
      <c r="DE121" s="93"/>
      <c r="DF121" s="93"/>
      <c r="DG121" s="93"/>
      <c r="DH121" s="93"/>
      <c r="DI121" s="93"/>
      <c r="DJ121" s="93"/>
      <c r="DK121" s="93"/>
      <c r="DL121" s="93"/>
      <c r="DM121" s="61"/>
      <c r="DN121" s="61"/>
      <c r="DO121" s="61"/>
      <c r="DP121" s="61">
        <v>3347605.28</v>
      </c>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4" zoomScale="110" zoomScaleSheetLayoutView="100" workbookViewId="0">
      <selection activeCell="A62" sqref="A62:CM62"/>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250</v>
      </c>
      <c r="DI5" s="262"/>
      <c r="DJ5" s="262"/>
      <c r="DK5" s="197" t="s">
        <v>5</v>
      </c>
      <c r="DL5" s="197"/>
      <c r="DM5" s="198"/>
      <c r="DN5" s="202" t="s">
        <v>4</v>
      </c>
      <c r="DO5" s="203"/>
      <c r="DP5" s="203"/>
      <c r="DQ5" s="203"/>
      <c r="DR5" s="203"/>
      <c r="DS5" s="203"/>
      <c r="DT5" s="262" t="s">
        <v>251</v>
      </c>
      <c r="DU5" s="262"/>
      <c r="DV5" s="262"/>
      <c r="DW5" s="197" t="s">
        <v>5</v>
      </c>
      <c r="DX5" s="197"/>
      <c r="DY5" s="198"/>
      <c r="DZ5" s="202" t="s">
        <v>4</v>
      </c>
      <c r="EA5" s="203"/>
      <c r="EB5" s="203"/>
      <c r="EC5" s="203"/>
      <c r="ED5" s="203"/>
      <c r="EE5" s="203"/>
      <c r="EF5" s="262" t="s">
        <v>318</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22909222.399999999</v>
      </c>
      <c r="DC8" s="260"/>
      <c r="DD8" s="260"/>
      <c r="DE8" s="260"/>
      <c r="DF8" s="260"/>
      <c r="DG8" s="260"/>
      <c r="DH8" s="260"/>
      <c r="DI8" s="260"/>
      <c r="DJ8" s="260"/>
      <c r="DK8" s="260"/>
      <c r="DL8" s="260"/>
      <c r="DM8" s="297"/>
      <c r="DN8" s="296">
        <f>стр.1_4!DQ94</f>
        <v>6770000</v>
      </c>
      <c r="DO8" s="260"/>
      <c r="DP8" s="260"/>
      <c r="DQ8" s="260"/>
      <c r="DR8" s="260"/>
      <c r="DS8" s="260"/>
      <c r="DT8" s="260"/>
      <c r="DU8" s="260"/>
      <c r="DV8" s="260"/>
      <c r="DW8" s="260"/>
      <c r="DX8" s="260"/>
      <c r="DY8" s="297"/>
      <c r="DZ8" s="296">
        <f>стр.1_4!FQ94</f>
        <v>7050140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22909222.400000006</v>
      </c>
      <c r="DC13" s="109"/>
      <c r="DD13" s="109"/>
      <c r="DE13" s="109"/>
      <c r="DF13" s="109"/>
      <c r="DG13" s="109"/>
      <c r="DH13" s="109"/>
      <c r="DI13" s="109"/>
      <c r="DJ13" s="109"/>
      <c r="DK13" s="109"/>
      <c r="DL13" s="109"/>
      <c r="DM13" s="110"/>
      <c r="DN13" s="108">
        <f>DN15+DN20+DN34</f>
        <v>6770000</v>
      </c>
      <c r="DO13" s="109"/>
      <c r="DP13" s="109"/>
      <c r="DQ13" s="109"/>
      <c r="DR13" s="109"/>
      <c r="DS13" s="109"/>
      <c r="DT13" s="109"/>
      <c r="DU13" s="109"/>
      <c r="DV13" s="109"/>
      <c r="DW13" s="109"/>
      <c r="DX13" s="109"/>
      <c r="DY13" s="110"/>
      <c r="DZ13" s="108">
        <f t="shared" ref="DZ13" si="0">DZ15+DZ20+DZ34</f>
        <v>7050140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13351615.610000003</v>
      </c>
      <c r="DC15" s="109"/>
      <c r="DD15" s="109"/>
      <c r="DE15" s="109"/>
      <c r="DF15" s="109"/>
      <c r="DG15" s="109"/>
      <c r="DH15" s="109"/>
      <c r="DI15" s="109"/>
      <c r="DJ15" s="109"/>
      <c r="DK15" s="109"/>
      <c r="DL15" s="109"/>
      <c r="DM15" s="110"/>
      <c r="DN15" s="108">
        <f>DN18</f>
        <v>6409400</v>
      </c>
      <c r="DO15" s="109"/>
      <c r="DP15" s="109"/>
      <c r="DQ15" s="109"/>
      <c r="DR15" s="109"/>
      <c r="DS15" s="109"/>
      <c r="DT15" s="109"/>
      <c r="DU15" s="109"/>
      <c r="DV15" s="109"/>
      <c r="DW15" s="109"/>
      <c r="DX15" s="109"/>
      <c r="DY15" s="110"/>
      <c r="DZ15" s="108">
        <f>DZ18</f>
        <v>6676400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13351615.610000003</v>
      </c>
      <c r="DC18" s="109"/>
      <c r="DD18" s="109"/>
      <c r="DE18" s="109"/>
      <c r="DF18" s="109"/>
      <c r="DG18" s="109"/>
      <c r="DH18" s="109"/>
      <c r="DI18" s="109"/>
      <c r="DJ18" s="109"/>
      <c r="DK18" s="109"/>
      <c r="DL18" s="109"/>
      <c r="DM18" s="110"/>
      <c r="DN18" s="108">
        <f>стр.1_4!ED94</f>
        <v>6409400</v>
      </c>
      <c r="DO18" s="109"/>
      <c r="DP18" s="109"/>
      <c r="DQ18" s="109"/>
      <c r="DR18" s="109"/>
      <c r="DS18" s="109"/>
      <c r="DT18" s="109"/>
      <c r="DU18" s="109"/>
      <c r="DV18" s="109"/>
      <c r="DW18" s="109"/>
      <c r="DX18" s="109"/>
      <c r="DY18" s="110"/>
      <c r="DZ18" s="108">
        <f>стр.1_4!GD94</f>
        <v>6676400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8407606.7900000028</v>
      </c>
      <c r="DC20" s="109"/>
      <c r="DD20" s="109"/>
      <c r="DE20" s="109"/>
      <c r="DF20" s="109"/>
      <c r="DG20" s="109"/>
      <c r="DH20" s="109"/>
      <c r="DI20" s="109"/>
      <c r="DJ20" s="109"/>
      <c r="DK20" s="109"/>
      <c r="DL20" s="109"/>
      <c r="DM20" s="110"/>
      <c r="DN20" s="108">
        <f>DN21</f>
        <v>360600</v>
      </c>
      <c r="DO20" s="109"/>
      <c r="DP20" s="109"/>
      <c r="DQ20" s="109"/>
      <c r="DR20" s="109"/>
      <c r="DS20" s="109"/>
      <c r="DT20" s="109"/>
      <c r="DU20" s="109"/>
      <c r="DV20" s="109"/>
      <c r="DW20" s="109"/>
      <c r="DX20" s="109"/>
      <c r="DY20" s="110"/>
      <c r="DZ20" s="108">
        <f>DZ21</f>
        <v>373740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8407606.7900000028</v>
      </c>
      <c r="DC21" s="109"/>
      <c r="DD21" s="109"/>
      <c r="DE21" s="109"/>
      <c r="DF21" s="109"/>
      <c r="DG21" s="109"/>
      <c r="DH21" s="109"/>
      <c r="DI21" s="109"/>
      <c r="DJ21" s="109"/>
      <c r="DK21" s="109"/>
      <c r="DL21" s="109"/>
      <c r="DM21" s="110"/>
      <c r="DN21" s="108">
        <f>стр.1_4!FD94</f>
        <v>360600</v>
      </c>
      <c r="DO21" s="109"/>
      <c r="DP21" s="109"/>
      <c r="DQ21" s="109"/>
      <c r="DR21" s="109"/>
      <c r="DS21" s="109"/>
      <c r="DT21" s="109"/>
      <c r="DU21" s="109"/>
      <c r="DV21" s="109"/>
      <c r="DW21" s="109"/>
      <c r="DX21" s="109"/>
      <c r="DY21" s="110"/>
      <c r="DZ21" s="108">
        <f>стр.1_4!HD94</f>
        <v>373740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250</v>
      </c>
      <c r="DI28" s="262"/>
      <c r="DJ28" s="262"/>
      <c r="DK28" s="197" t="s">
        <v>5</v>
      </c>
      <c r="DL28" s="197"/>
      <c r="DM28" s="198"/>
      <c r="DN28" s="202" t="s">
        <v>4</v>
      </c>
      <c r="DO28" s="203"/>
      <c r="DP28" s="203"/>
      <c r="DQ28" s="203"/>
      <c r="DR28" s="203"/>
      <c r="DS28" s="203"/>
      <c r="DT28" s="262" t="s">
        <v>251</v>
      </c>
      <c r="DU28" s="262"/>
      <c r="DV28" s="262"/>
      <c r="DW28" s="197" t="s">
        <v>5</v>
      </c>
      <c r="DX28" s="197"/>
      <c r="DY28" s="198"/>
      <c r="DZ28" s="202" t="s">
        <v>4</v>
      </c>
      <c r="EA28" s="203"/>
      <c r="EB28" s="203"/>
      <c r="EC28" s="203"/>
      <c r="ED28" s="203"/>
      <c r="EE28" s="203"/>
      <c r="EF28" s="262" t="s">
        <v>318</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1150000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1150000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22909222.400000006</v>
      </c>
      <c r="DC38" s="109"/>
      <c r="DD38" s="109"/>
      <c r="DE38" s="109"/>
      <c r="DF38" s="109"/>
      <c r="DG38" s="109"/>
      <c r="DH38" s="109"/>
      <c r="DI38" s="109"/>
      <c r="DJ38" s="109"/>
      <c r="DK38" s="109"/>
      <c r="DL38" s="109"/>
      <c r="DM38" s="110"/>
      <c r="DN38" s="108">
        <f>DN41</f>
        <v>6770000</v>
      </c>
      <c r="DO38" s="109"/>
      <c r="DP38" s="109"/>
      <c r="DQ38" s="109"/>
      <c r="DR38" s="109"/>
      <c r="DS38" s="109"/>
      <c r="DT38" s="109"/>
      <c r="DU38" s="109"/>
      <c r="DV38" s="109"/>
      <c r="DW38" s="109"/>
      <c r="DX38" s="109"/>
      <c r="DY38" s="110"/>
      <c r="DZ38" s="108">
        <f>DZ42</f>
        <v>7050140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2023</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22909222.400000006</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2024</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282</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6770000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283</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7050140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315</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305</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316</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317</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303</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321</v>
      </c>
      <c r="D67" s="230"/>
      <c r="E67" s="230"/>
      <c r="F67" s="103" t="s">
        <v>20</v>
      </c>
      <c r="G67" s="103"/>
      <c r="I67" s="230" t="s">
        <v>320</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250</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2023-08-09T10:08:38Z</cp:lastPrinted>
  <dcterms:created xsi:type="dcterms:W3CDTF">2011-01-11T10:25:48Z</dcterms:created>
  <dcterms:modified xsi:type="dcterms:W3CDTF">2023-08-09T10:09:56Z</dcterms:modified>
</cp:coreProperties>
</file>